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1"/>
  </bookViews>
  <sheets>
    <sheet name="NASLOVNA STRANA" sheetId="1" state="hidden" r:id="rId1"/>
    <sheet name="Javne nabavke 2019.g.izm.br.4" sheetId="2" r:id="rId2"/>
  </sheets>
  <definedNames>
    <definedName name="_xlnm.Print_Area" localSheetId="1">'Javne nabavke 2019.g.izm.br.4'!$A$1:$J$82</definedName>
  </definedNames>
  <calcPr fullCalcOnLoad="1"/>
</workbook>
</file>

<file path=xl/sharedStrings.xml><?xml version="1.0" encoding="utf-8"?>
<sst xmlns="http://schemas.openxmlformats.org/spreadsheetml/2006/main" count="419" uniqueCount="194">
  <si>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</si>
  <si>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</si>
  <si>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</si>
  <si>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</si>
  <si>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</si>
  <si>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</si>
  <si>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</si>
  <si>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</si>
  <si>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</si>
  <si>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Здравствени обрасци и остали штампани материјал</t>
  </si>
  <si>
    <t>УСЛУГЕ</t>
  </si>
  <si>
    <t>поступак јавне набавке мале вредности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</si>
  <si>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</si>
  <si>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</si>
  <si>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</si>
  <si>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Поступак набавке електричне енергије</t>
  </si>
  <si>
    <t xml:space="preserve">Услуга израде лабораторијских  анализа  </t>
  </si>
  <si>
    <t xml:space="preserve">Осигурање од аутоодговорности </t>
  </si>
  <si>
    <t>Рб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</si>
  <si>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</si>
  <si>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</si>
  <si>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</si>
  <si>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ДОБРА</t>
  </si>
  <si>
    <t xml:space="preserve"> поступак јавне набавке мале вредности</t>
  </si>
  <si>
    <t>Лекови са Ц листе по тендеру РФЗО</t>
  </si>
  <si>
    <t>Санитетски и  медицински потрошни материјал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</si>
  <si>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</si>
  <si>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</si>
  <si>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</si>
  <si>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Стентови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</si>
  <si>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</si>
  <si>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</si>
  <si>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>Погонско гориво</t>
  </si>
  <si>
    <t>Напомена</t>
  </si>
  <si>
    <t>Податак о апропријацији у финанс. плану</t>
  </si>
  <si>
    <t xml:space="preserve">Лекови                     </t>
  </si>
  <si>
    <t>Реагенси и потрош. мат. за апарат Trombotrаck 1 i Trombotrack solo</t>
  </si>
  <si>
    <t>Потрошни материјал за апарат "Stelaris " у Служби офталмологије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</si>
  <si>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</si>
  <si>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</si>
  <si>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Сервисирање апарата на анестезији</t>
  </si>
  <si>
    <t>Услуга мобилне телефоније</t>
  </si>
  <si>
    <t>Лекови за потребе ЗУ</t>
  </si>
  <si>
    <t>отворени поступак</t>
  </si>
  <si>
    <t xml:space="preserve">Потрошни материјал за медицински отпад    </t>
  </si>
  <si>
    <t xml:space="preserve">Набавка медицинске опреме                         </t>
  </si>
  <si>
    <t>Потрошни материјал који се набавља у поступку ЦЈН (потрош. за интраок.сочива, балон катетер, филтери за еритр.)</t>
  </si>
  <si>
    <t>Материјал за дијализу (без лекова за дијализу и санитетског материјала)</t>
  </si>
  <si>
    <t xml:space="preserve">Процењена              вредност </t>
  </si>
  <si>
    <t>УКУПНО ЗА ДОБРА</t>
  </si>
  <si>
    <t>УКУПНО ЗА УСЛУГЕ</t>
  </si>
  <si>
    <t>Лекови за потребе дијализе</t>
  </si>
  <si>
    <t>Сет за укључење и искључење дијализе</t>
  </si>
  <si>
    <t xml:space="preserve">ПЛАН ЈАВНИХ НАБАВКИ </t>
  </si>
  <si>
    <t>Лекови ван листе лекова</t>
  </si>
  <si>
    <t xml:space="preserve">Лабораторијски и трансфузиони материјал </t>
  </si>
  <si>
    <t>Прехрамбени производи са ентералном исхраном</t>
  </si>
  <si>
    <t>Нове компатибилне тонер касете</t>
  </si>
  <si>
    <t>Канцеларијски материјал</t>
  </si>
  <si>
    <t>Осигурање имовине и запослених</t>
  </si>
  <si>
    <t xml:space="preserve">Сервисирањe медицинских aпарата </t>
  </si>
  <si>
    <t>Сервисирање лифтова</t>
  </si>
  <si>
    <t xml:space="preserve">Набавка хирушког шавног материјала </t>
  </si>
  <si>
    <t>Услуге одржавања хигијене у  здравственој установи</t>
  </si>
  <si>
    <t>Након закључења оквирног споразума</t>
  </si>
  <si>
    <t>септембар 2019.г.</t>
  </si>
  <si>
    <t>Остали уградни материјал у ортопедији-остеосинтетски материјал</t>
  </si>
  <si>
    <t>Хирушки и остали уградни материјал</t>
  </si>
  <si>
    <t>Медицински електро  и општи електро материјал</t>
  </si>
  <si>
    <t xml:space="preserve">                         426711    426791</t>
  </si>
  <si>
    <t>Протезе кукова и колена</t>
  </si>
  <si>
    <t>426823     423711</t>
  </si>
  <si>
    <t xml:space="preserve"> 426721      426791</t>
  </si>
  <si>
    <t>Сервисирањe немедицинских aпарата и опреме</t>
  </si>
  <si>
    <t xml:space="preserve"> 426721        426791</t>
  </si>
  <si>
    <t>426721      426791</t>
  </si>
  <si>
    <t xml:space="preserve"> 426711         426791</t>
  </si>
  <si>
    <t>ОПШТА БОЛНИЦА ЛЕСКОВАЦ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</si>
  <si>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</si>
  <si>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 xml:space="preserve">    </t>
  </si>
  <si>
    <t xml:space="preserve">800.000,00           2.200.000,00                       </t>
  </si>
  <si>
    <t xml:space="preserve">4.750.000,00                250.000,00   </t>
  </si>
  <si>
    <t xml:space="preserve">19.082.000,00                          80.000,00   </t>
  </si>
  <si>
    <t>фебруар 2019.г.</t>
  </si>
  <si>
    <t>фебруар 2020.г.</t>
  </si>
  <si>
    <t>Услуга израде пројектно - техничке документације за реконструкцију зграде Рехабилитације (инсталације, унутрашњи радови, фасада, спољна и унутрашња столарија)</t>
  </si>
  <si>
    <t>Услуга израда пројектно-техничке  документације за реконструкцију зграде Пнеумофтизиолошке службе (издавајање дела одељења са израдом мокрог чвора и кухиње за болеснике који се лече од активног специфичног процеса на плућима)</t>
  </si>
  <si>
    <t>По плану централизованих јавних набавки за 2018.г. и 2019.г. (РФЗО)</t>
  </si>
  <si>
    <t>мај     2019.г.</t>
  </si>
  <si>
    <t>октобар 2019.г.</t>
  </si>
  <si>
    <t>октобар 2020.г.</t>
  </si>
  <si>
    <t>август  2019.г.</t>
  </si>
  <si>
    <t>август  2020.г.</t>
  </si>
  <si>
    <t>јавна набавака мале вредности</t>
  </si>
  <si>
    <t>март 2019.г.</t>
  </si>
  <si>
    <t>август 2019.г.</t>
  </si>
  <si>
    <t>децембар 2019.г.</t>
  </si>
  <si>
    <t>април    2019.г.</t>
  </si>
  <si>
    <t>април    2020.г.</t>
  </si>
  <si>
    <t>април 2019.г.</t>
  </si>
  <si>
    <t>Потрошни материјал за медицинске апарате, мед.ситан  инвентар и инструментаријум</t>
  </si>
  <si>
    <t>1.300.000,00          600.000,00</t>
  </si>
  <si>
    <t xml:space="preserve">5.540.000,00       30.000,00       </t>
  </si>
  <si>
    <t>426711  426791</t>
  </si>
  <si>
    <t xml:space="preserve">Набавака таблетиране соли </t>
  </si>
  <si>
    <t>ЗА 2019. ГОДИНУ</t>
  </si>
  <si>
    <t xml:space="preserve">                                    33.000.000,00                 3.400.000,00                          </t>
  </si>
  <si>
    <t>Реагенси и потрошни материјал за апарате "АCL Elit Pro", "D-Dimer reader II", "ID Centrifuge", ID inkubator","Echo immucor" и  "Evolis Premium Plus"  у  Служби за трансфузију крви</t>
  </si>
  <si>
    <t>426811                   426711</t>
  </si>
  <si>
    <t xml:space="preserve">5.800.000,00                            240.000,00  </t>
  </si>
  <si>
    <t xml:space="preserve">Ауто делови и остали потрошни материјал за возила </t>
  </si>
  <si>
    <t>Заштита од јонизујућег зрачења</t>
  </si>
  <si>
    <t>144.000,00          60.000,00</t>
  </si>
  <si>
    <t>426711                   426811</t>
  </si>
  <si>
    <t xml:space="preserve">               ПЛАН  ЈАВНИХ НАБАВКИ ЗА 2019. ГОДИНУ                           </t>
  </si>
  <si>
    <t xml:space="preserve">Процењена вредност  планираних јавних набавки добара и услуга </t>
  </si>
  <si>
    <t>Енергенти   (мазут, огревно дрво, пелет и угаљ)</t>
  </si>
  <si>
    <t>јул   2019.г.</t>
  </si>
  <si>
    <t>март   2019.г.</t>
  </si>
  <si>
    <t xml:space="preserve"> мај   2019.г.</t>
  </si>
  <si>
    <t xml:space="preserve"> мај  2020.г.</t>
  </si>
  <si>
    <t>јун   2019 г.</t>
  </si>
  <si>
    <t>април    2019 г.</t>
  </si>
  <si>
    <t>јун  2019.г.</t>
  </si>
  <si>
    <t>април  2019.г.</t>
  </si>
  <si>
    <t>април  2020.г.</t>
  </si>
  <si>
    <t>септем. 2019.г.</t>
  </si>
  <si>
    <t>новемб.2019. г.</t>
  </si>
  <si>
    <t>јануар 2020.г.</t>
  </si>
  <si>
    <t>јануар  2021.г.</t>
  </si>
  <si>
    <t>март  2020.г.</t>
  </si>
  <si>
    <t>јун  2019. г.</t>
  </si>
  <si>
    <t>јун  2020. г.</t>
  </si>
  <si>
    <t xml:space="preserve"> јул    2019.г.</t>
  </si>
  <si>
    <t>септем. 2020.г.</t>
  </si>
  <si>
    <t>март  2019.г.</t>
  </si>
  <si>
    <t>април   2019.г.</t>
  </si>
  <si>
    <t>април   2020.г.</t>
  </si>
  <si>
    <t>током   2019.г.</t>
  </si>
  <si>
    <t>током    2019.г.</t>
  </si>
  <si>
    <t>поступак јавне набавке мале вредн.</t>
  </si>
  <si>
    <t>децем. 2018.г.</t>
  </si>
  <si>
    <t>јануар 2019.г.</t>
  </si>
  <si>
    <t>јануар  2020.г.</t>
  </si>
  <si>
    <t xml:space="preserve"> јул 2019.г.</t>
  </si>
  <si>
    <t>јул 2020.г.</t>
  </si>
  <si>
    <t xml:space="preserve"> јун  2019.г.</t>
  </si>
  <si>
    <t xml:space="preserve"> јун 2020.г.</t>
  </si>
  <si>
    <t xml:space="preserve">  јун   2019.г.</t>
  </si>
  <si>
    <t>Набавка моторних возила: комби возила и реанимобила за потребе ЗУ</t>
  </si>
  <si>
    <t xml:space="preserve"> април   2019.г.</t>
  </si>
  <si>
    <t>април 2020.г.</t>
  </si>
  <si>
    <t>отворени поступак ради закључења оквирног споразума са једним понуђачем за период 12 месеци</t>
  </si>
  <si>
    <t>новембар   2018. г.</t>
  </si>
  <si>
    <t>У складу са изменом Уредбе и инструкцијом филијале РФЗО-а од 05.02.2019.г., набавку спроводи установа</t>
  </si>
  <si>
    <t>септемб. 2020.г.</t>
  </si>
  <si>
    <t>новемб. 2019. г.</t>
  </si>
  <si>
    <t>новемб. 2020. г.</t>
  </si>
  <si>
    <t>децемб. 2019.г.</t>
  </si>
  <si>
    <t>децемб. 2020.г.</t>
  </si>
  <si>
    <t>мај     2020.г.</t>
  </si>
  <si>
    <t>мај      2019.г.</t>
  </si>
  <si>
    <t>мај      2020.г.</t>
  </si>
  <si>
    <t xml:space="preserve"> мај    2019.г.</t>
  </si>
  <si>
    <t xml:space="preserve"> мај     2019.г.</t>
  </si>
  <si>
    <t xml:space="preserve"> мај    2020.г.</t>
  </si>
  <si>
    <t>јун      2019.г.</t>
  </si>
  <si>
    <t>јул         2019. г.</t>
  </si>
  <si>
    <t>јул       2020. г.</t>
  </si>
  <si>
    <t>јун     2020.г.</t>
  </si>
  <si>
    <t>јун     2019.г.</t>
  </si>
  <si>
    <t>јул          2019. г.</t>
  </si>
  <si>
    <t>јул         2020. г.</t>
  </si>
  <si>
    <t>јун      2020.г.</t>
  </si>
  <si>
    <t xml:space="preserve"> мај       2019.г.</t>
  </si>
  <si>
    <t xml:space="preserve"> мај      2020.г.</t>
  </si>
  <si>
    <t xml:space="preserve"> мај      2019.г.</t>
  </si>
  <si>
    <t xml:space="preserve"> мај     2020.г.</t>
  </si>
  <si>
    <t>РАДОВИ</t>
  </si>
  <si>
    <t>УКУПНО ЗА РАДОВЕ</t>
  </si>
  <si>
    <t>мај 2019.г.</t>
  </si>
  <si>
    <t>Одсек за набавке Опште болнице Лесковац</t>
  </si>
  <si>
    <t>На основу дописа бр. 401-00-426/7-30/2019-13 од 13.03.19.г  и 4041-00-426/10-8/2019-13 од 04.04.19 обавештени смо да је МЗ  обезбедило фин.средства за санацију кровова на Одељењу  онкологије, Одељењу за болести зависности и кабинета за неурофизиологију</t>
  </si>
  <si>
    <t xml:space="preserve">Санација кровова (Одељења  онкологије,Одељења  за болести зависности и кабинета за неурофизиологију) </t>
  </si>
  <si>
    <t>Набавака операционе лампе за ортопедску салу</t>
  </si>
  <si>
    <t>мај   2019.г.</t>
  </si>
  <si>
    <t>На основу дописа бр. 401-00-426/12-3/2019-13 од 19.04.19.г  обавештени смо да је МЗ  одобрило  фин.средства за набавку операционе лампе за ортопедску салу, у износу 3.037.152,00 дин са пдв-ом. Набавку спровешће установа.</t>
  </si>
  <si>
    <t>Измена бр.4</t>
  </si>
  <si>
    <t xml:space="preserve"> 6.884.169,00         729.400.00</t>
  </si>
  <si>
    <t xml:space="preserve">42.196.000,00         3.600.000,00                         </t>
  </si>
  <si>
    <t>40.067.272,73 (фин.сред.на осн.aнекса предр. са  РФЗО-ом за 2019.г.)</t>
  </si>
  <si>
    <t>прерасподела фин средстава са конта 426721 у износу 896.000,00</t>
  </si>
  <si>
    <t>на основу анекса предрачуна  износ је повећан за 2.891.818,18 дин</t>
  </si>
  <si>
    <t>На основу захтева Сл ортопедије, хирургије, ангио сале ...износ 695.000,00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</si>
</sst>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20"/>
      <name val="Tahoma"/>
      <family val="2"/>
    </font>
    <font>
      <sz val="26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9" fillId="33" borderId="28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4" fontId="72" fillId="33" borderId="32" xfId="0" applyNumberFormat="1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4" fontId="68" fillId="33" borderId="0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68" fillId="33" borderId="37" xfId="0" applyFont="1" applyFill="1" applyBorder="1" applyAlignment="1">
      <alignment horizontal="center" vertical="center" wrapText="1"/>
    </xf>
    <xf numFmtId="4" fontId="71" fillId="33" borderId="27" xfId="0" applyNumberFormat="1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" fontId="69" fillId="33" borderId="16" xfId="0" applyNumberFormat="1" applyFont="1" applyFill="1" applyBorder="1" applyAlignment="1">
      <alignment horizontal="center" vertical="center" wrapText="1"/>
    </xf>
    <xf numFmtId="4" fontId="69" fillId="33" borderId="25" xfId="0" applyNumberFormat="1" applyFont="1" applyFill="1" applyBorder="1" applyAlignment="1">
      <alignment horizontal="center" vertical="center" wrapText="1"/>
    </xf>
    <xf numFmtId="188" fontId="15" fillId="33" borderId="11" xfId="0" applyNumberFormat="1" applyFont="1" applyFill="1" applyBorder="1" applyAlignment="1">
      <alignment horizontal="center" vertical="center" wrapText="1"/>
    </xf>
    <xf numFmtId="4" fontId="69" fillId="33" borderId="27" xfId="0" applyNumberFormat="1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" fontId="71" fillId="33" borderId="25" xfId="0" applyNumberFormat="1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44" xfId="0" applyFont="1" applyFill="1" applyBorder="1" applyAlignment="1">
      <alignment horizontal="center" vertical="center" wrapText="1"/>
    </xf>
    <xf numFmtId="0" fontId="71" fillId="33" borderId="45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horizontal="center" vertical="center" wrapText="1"/>
    </xf>
    <xf numFmtId="0" fontId="71" fillId="33" borderId="48" xfId="0" applyFont="1" applyFill="1" applyBorder="1" applyAlignment="1">
      <alignment horizontal="center" vertical="center" wrapText="1"/>
    </xf>
    <xf numFmtId="0" fontId="71" fillId="33" borderId="49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4" fontId="73" fillId="33" borderId="32" xfId="0" applyNumberFormat="1" applyFont="1" applyFill="1" applyBorder="1" applyAlignment="1">
      <alignment horizontal="center" vertical="center" wrapText="1"/>
    </xf>
    <xf numFmtId="0" fontId="71" fillId="33" borderId="50" xfId="0" applyFont="1" applyFill="1" applyBorder="1" applyAlignment="1">
      <alignment horizontal="center" vertical="center" wrapText="1"/>
    </xf>
    <xf numFmtId="4" fontId="71" fillId="33" borderId="16" xfId="0" applyNumberFormat="1" applyFont="1" applyFill="1" applyBorder="1" applyAlignment="1">
      <alignment horizontal="center" vertical="center" wrapText="1"/>
    </xf>
    <xf numFmtId="4" fontId="71" fillId="33" borderId="43" xfId="0" applyNumberFormat="1" applyFont="1" applyFill="1" applyBorder="1" applyAlignment="1">
      <alignment horizontal="center" vertical="center" wrapText="1"/>
    </xf>
    <xf numFmtId="4" fontId="71" fillId="33" borderId="31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4" fontId="73" fillId="33" borderId="27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4" fontId="72" fillId="33" borderId="27" xfId="0" applyNumberFormat="1" applyFont="1" applyFill="1" applyBorder="1" applyAlignment="1">
      <alignment horizontal="center" vertical="center" wrapText="1"/>
    </xf>
    <xf numFmtId="4" fontId="73" fillId="33" borderId="16" xfId="0" applyNumberFormat="1" applyFont="1" applyFill="1" applyBorder="1" applyAlignment="1">
      <alignment horizontal="center" vertical="center" wrapText="1"/>
    </xf>
    <xf numFmtId="4" fontId="73" fillId="33" borderId="25" xfId="0" applyNumberFormat="1" applyFont="1" applyFill="1" applyBorder="1" applyAlignment="1">
      <alignment horizontal="center" vertical="center" wrapText="1"/>
    </xf>
    <xf numFmtId="4" fontId="74" fillId="33" borderId="23" xfId="0" applyNumberFormat="1" applyFont="1" applyFill="1" applyBorder="1" applyAlignment="1">
      <alignment horizontal="center" vertical="center" wrapText="1"/>
    </xf>
    <xf numFmtId="4" fontId="73" fillId="33" borderId="43" xfId="0" applyNumberFormat="1" applyFont="1" applyFill="1" applyBorder="1" applyAlignment="1">
      <alignment horizontal="center" vertical="center" wrapText="1"/>
    </xf>
    <xf numFmtId="4" fontId="73" fillId="33" borderId="31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43" xfId="0" applyNumberFormat="1" applyFont="1" applyFill="1" applyBorder="1" applyAlignment="1">
      <alignment horizontal="center" vertical="center" wrapText="1"/>
    </xf>
    <xf numFmtId="4" fontId="72" fillId="33" borderId="25" xfId="0" applyNumberFormat="1" applyFont="1" applyFill="1" applyBorder="1" applyAlignment="1">
      <alignment horizontal="center" vertical="center" wrapText="1"/>
    </xf>
    <xf numFmtId="4" fontId="72" fillId="33" borderId="31" xfId="0" applyNumberFormat="1" applyFont="1" applyFill="1" applyBorder="1" applyAlignment="1">
      <alignment horizontal="center" vertical="center" wrapText="1"/>
    </xf>
    <xf numFmtId="4" fontId="75" fillId="33" borderId="16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justify" wrapText="1"/>
    </xf>
    <xf numFmtId="4" fontId="72" fillId="33" borderId="0" xfId="0" applyNumberFormat="1" applyFont="1" applyFill="1" applyBorder="1" applyAlignment="1">
      <alignment horizontal="center" vertical="center" wrapText="1"/>
    </xf>
    <xf numFmtId="4" fontId="71" fillId="33" borderId="0" xfId="0" applyNumberFormat="1" applyFont="1" applyFill="1" applyBorder="1" applyAlignment="1">
      <alignment horizontal="center" vertical="center" wrapText="1"/>
    </xf>
    <xf numFmtId="4" fontId="73" fillId="33" borderId="0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4" fontId="73" fillId="33" borderId="23" xfId="0" applyNumberFormat="1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4" fontId="72" fillId="33" borderId="23" xfId="0" applyNumberFormat="1" applyFont="1" applyFill="1" applyBorder="1" applyAlignment="1">
      <alignment horizontal="center" vertical="center" wrapText="1"/>
    </xf>
    <xf numFmtId="4" fontId="71" fillId="33" borderId="23" xfId="0" applyNumberFormat="1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4" fontId="75" fillId="33" borderId="23" xfId="0" applyNumberFormat="1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6" fillId="33" borderId="4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4" fontId="72" fillId="33" borderId="51" xfId="0" applyNumberFormat="1" applyFont="1" applyFill="1" applyBorder="1" applyAlignment="1">
      <alignment horizontal="center" vertical="center" wrapText="1"/>
    </xf>
    <xf numFmtId="4" fontId="71" fillId="33" borderId="51" xfId="0" applyNumberFormat="1" applyFont="1" applyFill="1" applyBorder="1" applyAlignment="1">
      <alignment horizontal="center" vertical="center" wrapText="1"/>
    </xf>
    <xf numFmtId="4" fontId="73" fillId="33" borderId="51" xfId="0" applyNumberFormat="1" applyFont="1" applyFill="1" applyBorder="1" applyAlignment="1">
      <alignment horizontal="center" vertical="center" wrapText="1"/>
    </xf>
    <xf numFmtId="4" fontId="72" fillId="33" borderId="35" xfId="0" applyNumberFormat="1" applyFont="1" applyFill="1" applyBorder="1" applyAlignment="1">
      <alignment horizontal="center" vertical="center" wrapText="1"/>
    </xf>
    <xf numFmtId="4" fontId="71" fillId="33" borderId="35" xfId="0" applyNumberFormat="1" applyFont="1" applyFill="1" applyBorder="1" applyAlignment="1">
      <alignment horizontal="center" vertical="center" wrapText="1"/>
    </xf>
    <xf numFmtId="4" fontId="73" fillId="33" borderId="35" xfId="0" applyNumberFormat="1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center" vertical="center" wrapText="1"/>
    </xf>
    <xf numFmtId="0" fontId="76" fillId="33" borderId="53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68" fillId="33" borderId="54" xfId="0" applyFont="1" applyFill="1" applyBorder="1" applyAlignment="1">
      <alignment horizontal="center" vertical="center" wrapText="1"/>
    </xf>
    <xf numFmtId="0" fontId="68" fillId="33" borderId="55" xfId="0" applyFont="1" applyFill="1" applyBorder="1" applyAlignment="1">
      <alignment horizontal="center" vertical="center" wrapText="1"/>
    </xf>
    <xf numFmtId="0" fontId="68" fillId="33" borderId="43" xfId="0" applyFont="1" applyFill="1" applyBorder="1" applyAlignment="1">
      <alignment horizontal="center" vertical="center" wrapText="1"/>
    </xf>
    <xf numFmtId="0" fontId="68" fillId="33" borderId="56" xfId="0" applyFont="1" applyFill="1" applyBorder="1" applyAlignment="1">
      <alignment horizontal="center" vertical="center" wrapText="1"/>
    </xf>
    <xf numFmtId="4" fontId="72" fillId="33" borderId="57" xfId="0" applyNumberFormat="1" applyFont="1" applyFill="1" applyBorder="1" applyAlignment="1">
      <alignment horizontal="center" vertical="center" wrapText="1"/>
    </xf>
    <xf numFmtId="4" fontId="71" fillId="33" borderId="57" xfId="0" applyNumberFormat="1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4" fontId="73" fillId="33" borderId="57" xfId="0" applyNumberFormat="1" applyFont="1" applyFill="1" applyBorder="1" applyAlignment="1">
      <alignment horizontal="center" vertical="center" wrapText="1"/>
    </xf>
    <xf numFmtId="0" fontId="71" fillId="33" borderId="58" xfId="0" applyFont="1" applyFill="1" applyBorder="1" applyAlignment="1">
      <alignment horizontal="center" vertical="center" wrapText="1"/>
    </xf>
    <xf numFmtId="0" fontId="71" fillId="33" borderId="59" xfId="0" applyFont="1" applyFill="1" applyBorder="1" applyAlignment="1">
      <alignment horizontal="center" vertical="center" wrapText="1"/>
    </xf>
    <xf numFmtId="4" fontId="72" fillId="33" borderId="41" xfId="0" applyNumberFormat="1" applyFont="1" applyFill="1" applyBorder="1" applyAlignment="1">
      <alignment horizontal="center" vertical="center" wrapText="1"/>
    </xf>
    <xf numFmtId="4" fontId="71" fillId="33" borderId="41" xfId="0" applyNumberFormat="1" applyFont="1" applyFill="1" applyBorder="1" applyAlignment="1">
      <alignment horizontal="center" vertical="center" wrapText="1"/>
    </xf>
    <xf numFmtId="4" fontId="73" fillId="33" borderId="41" xfId="0" applyNumberFormat="1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 wrapText="1"/>
    </xf>
    <xf numFmtId="4" fontId="74" fillId="33" borderId="32" xfId="0" applyNumberFormat="1" applyFont="1" applyFill="1" applyBorder="1" applyAlignment="1">
      <alignment horizontal="center" vertical="center" wrapText="1"/>
    </xf>
    <xf numFmtId="4" fontId="74" fillId="33" borderId="60" xfId="0" applyNumberFormat="1" applyFont="1" applyFill="1" applyBorder="1" applyAlignment="1">
      <alignment horizontal="center" vertical="center" wrapText="1"/>
    </xf>
    <xf numFmtId="4" fontId="10" fillId="33" borderId="32" xfId="0" applyNumberFormat="1" applyFont="1" applyFill="1" applyBorder="1" applyAlignment="1">
      <alignment horizontal="center" vertical="center" wrapText="1"/>
    </xf>
    <xf numFmtId="4" fontId="10" fillId="33" borderId="60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33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4" fontId="78" fillId="34" borderId="21" xfId="0" applyNumberFormat="1" applyFont="1" applyFill="1" applyBorder="1" applyAlignment="1">
      <alignment horizontal="center" vertical="center" wrapText="1"/>
    </xf>
    <xf numFmtId="4" fontId="78" fillId="34" borderId="18" xfId="0" applyNumberFormat="1" applyFont="1" applyFill="1" applyBorder="1" applyAlignment="1">
      <alignment horizontal="center" vertical="center" wrapText="1"/>
    </xf>
    <xf numFmtId="4" fontId="78" fillId="34" borderId="33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67.5" customHeight="1">
      <c r="A5" s="147" t="s">
        <v>77</v>
      </c>
      <c r="B5" s="147"/>
      <c r="C5" s="147"/>
      <c r="D5" s="147"/>
      <c r="E5" s="147"/>
      <c r="F5" s="147"/>
      <c r="G5" s="147"/>
      <c r="H5" s="31"/>
      <c r="I5" s="31"/>
      <c r="J5" s="31"/>
    </row>
    <row r="6" spans="1:10" ht="12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146" t="s">
        <v>53</v>
      </c>
      <c r="B18" s="146"/>
      <c r="C18" s="146"/>
      <c r="D18" s="146"/>
      <c r="E18" s="146"/>
      <c r="F18" s="146"/>
      <c r="G18" s="146"/>
      <c r="H18" s="31"/>
      <c r="I18" s="31"/>
      <c r="J18" s="31"/>
    </row>
    <row r="19" spans="1:10" ht="43.5" customHeight="1">
      <c r="A19" s="146"/>
      <c r="B19" s="146"/>
      <c r="C19" s="146"/>
      <c r="D19" s="146"/>
      <c r="E19" s="146"/>
      <c r="F19" s="146"/>
      <c r="G19" s="146"/>
      <c r="H19" s="31"/>
      <c r="I19" s="31"/>
      <c r="J19" s="31"/>
    </row>
    <row r="20" spans="1:10" ht="25.5" customHeight="1">
      <c r="A20" s="146" t="s">
        <v>105</v>
      </c>
      <c r="B20" s="146"/>
      <c r="C20" s="146"/>
      <c r="D20" s="146"/>
      <c r="E20" s="146"/>
      <c r="F20" s="146"/>
      <c r="G20" s="146"/>
      <c r="H20" s="31"/>
      <c r="I20" s="31"/>
      <c r="J20" s="31"/>
    </row>
    <row r="21" spans="1:10" ht="12.75">
      <c r="A21" s="146"/>
      <c r="B21" s="146"/>
      <c r="C21" s="146"/>
      <c r="D21" s="146"/>
      <c r="E21" s="146"/>
      <c r="F21" s="146"/>
      <c r="G21" s="146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2.7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.7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.7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2.7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sheetProtection/>
  <mergeCells count="3">
    <mergeCell ref="A18:G19"/>
    <mergeCell ref="A20:G21"/>
    <mergeCell ref="A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86"/>
  <sheetViews>
    <sheetView tabSelected="1" zoomScale="80" zoomScaleNormal="80" workbookViewId="0" topLeftCell="A1">
      <selection activeCell="N13" sqref="N13"/>
    </sheetView>
  </sheetViews>
  <sheetFormatPr defaultColWidth="11.57421875" defaultRowHeight="12.75"/>
  <cols>
    <col min="1" max="1" width="3.8515625" style="3" customWidth="1"/>
    <col min="2" max="2" width="32.140625" style="19" customWidth="1"/>
    <col min="3" max="3" width="12.7109375" style="19" customWidth="1"/>
    <col min="4" max="4" width="8.7109375" style="10" customWidth="1"/>
    <col min="5" max="5" width="17.8515625" style="19" customWidth="1"/>
    <col min="6" max="6" width="14.421875" style="10" customWidth="1"/>
    <col min="7" max="7" width="13.57421875" style="9" customWidth="1"/>
    <col min="8" max="8" width="12.140625" style="9" customWidth="1"/>
    <col min="9" max="9" width="11.00390625" style="9" customWidth="1"/>
    <col min="10" max="10" width="17.7109375" style="10" customWidth="1"/>
    <col min="11" max="12" width="11.57421875" style="2" customWidth="1"/>
    <col min="13" max="13" width="13.57421875" style="2" bestFit="1" customWidth="1"/>
    <col min="14" max="64" width="11.57421875" style="2" customWidth="1"/>
    <col min="65" max="16384" width="11.57421875" style="1" customWidth="1"/>
  </cols>
  <sheetData>
    <row r="1" ht="9" customHeight="1"/>
    <row r="2" spans="1:10" ht="32.25" customHeight="1">
      <c r="A2" s="148" t="s">
        <v>114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39" customHeight="1" thickBot="1">
      <c r="A4" s="26"/>
      <c r="B4" s="162" t="s">
        <v>115</v>
      </c>
      <c r="C4" s="163"/>
      <c r="D4" s="164"/>
      <c r="E4" s="151">
        <f>SUM(E8+E59+E79)</f>
        <v>647519590.33</v>
      </c>
      <c r="F4" s="160"/>
      <c r="G4" s="161"/>
      <c r="H4" s="29"/>
      <c r="I4" s="170" t="s">
        <v>187</v>
      </c>
      <c r="J4" s="170"/>
    </row>
    <row r="5" spans="1:10" ht="28.5" customHeight="1" thickBo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ht="28.5" customHeight="1" thickBot="1">
      <c r="A6" s="157" t="s">
        <v>22</v>
      </c>
      <c r="B6" s="158"/>
      <c r="C6" s="158"/>
      <c r="D6" s="158"/>
      <c r="E6" s="158"/>
      <c r="F6" s="158"/>
      <c r="G6" s="158"/>
      <c r="H6" s="158"/>
      <c r="I6" s="158"/>
      <c r="J6" s="159"/>
    </row>
    <row r="7" spans="1:64" s="9" customFormat="1" ht="66" customHeight="1" thickBot="1">
      <c r="A7" s="69" t="s">
        <v>18</v>
      </c>
      <c r="B7" s="27" t="s">
        <v>0</v>
      </c>
      <c r="C7" s="68" t="s">
        <v>1</v>
      </c>
      <c r="D7" s="38" t="s">
        <v>34</v>
      </c>
      <c r="E7" s="68" t="s">
        <v>48</v>
      </c>
      <c r="F7" s="68" t="s">
        <v>2</v>
      </c>
      <c r="G7" s="68" t="s">
        <v>3</v>
      </c>
      <c r="H7" s="68" t="s">
        <v>4</v>
      </c>
      <c r="I7" s="68" t="s">
        <v>5</v>
      </c>
      <c r="J7" s="70" t="s">
        <v>33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10" s="2" customFormat="1" ht="30.75" customHeight="1" thickBot="1">
      <c r="A8" s="22"/>
      <c r="B8" s="28" t="s">
        <v>49</v>
      </c>
      <c r="C8" s="151"/>
      <c r="D8" s="152"/>
      <c r="E8" s="54">
        <f>SUM(E9+E10+E11+E12+E13+E14+E15+E16+E17+E18+E19+E20+E21+E22+E23+E24+E25+E26+E27+E28+E29+E30+E31+E32+E33+E34+E35+E36+E37+E38+E39+E40+E41+E42+E43+E44+E45+E46+E47+E48+E49+E50+E51+E52+E53)</f>
        <v>599478551.02</v>
      </c>
      <c r="F8" s="153"/>
      <c r="G8" s="154"/>
      <c r="H8" s="154"/>
      <c r="I8" s="154"/>
      <c r="J8" s="155"/>
    </row>
    <row r="9" spans="1:13" ht="75" customHeight="1">
      <c r="A9" s="57">
        <v>1</v>
      </c>
      <c r="B9" s="91" t="s">
        <v>35</v>
      </c>
      <c r="C9" s="61">
        <v>141683636.3</v>
      </c>
      <c r="D9" s="65">
        <v>426751</v>
      </c>
      <c r="E9" s="104">
        <v>141683636.3</v>
      </c>
      <c r="F9" s="59" t="s">
        <v>6</v>
      </c>
      <c r="G9" s="35" t="s">
        <v>87</v>
      </c>
      <c r="H9" s="65" t="s">
        <v>64</v>
      </c>
      <c r="I9" s="65"/>
      <c r="J9" s="66" t="s">
        <v>12</v>
      </c>
      <c r="M9" s="55"/>
    </row>
    <row r="10" spans="1:10" ht="31.5" customHeight="1">
      <c r="A10" s="21">
        <f>A9+1</f>
        <v>2</v>
      </c>
      <c r="B10" s="92" t="s">
        <v>42</v>
      </c>
      <c r="C10" s="60">
        <v>5000000</v>
      </c>
      <c r="D10" s="35">
        <v>426751</v>
      </c>
      <c r="E10" s="89">
        <v>5000000</v>
      </c>
      <c r="F10" s="7" t="s">
        <v>6</v>
      </c>
      <c r="G10" s="35" t="s">
        <v>117</v>
      </c>
      <c r="H10" s="35" t="s">
        <v>126</v>
      </c>
      <c r="I10" s="35" t="s">
        <v>155</v>
      </c>
      <c r="J10" s="36" t="s">
        <v>8</v>
      </c>
    </row>
    <row r="11" spans="1:10" s="2" customFormat="1" ht="33" customHeight="1" thickBot="1">
      <c r="A11" s="21">
        <f aca="true" t="shared" si="0" ref="A11:A51">A10+1</f>
        <v>3</v>
      </c>
      <c r="B11" s="102" t="s">
        <v>54</v>
      </c>
      <c r="C11" s="62">
        <v>500000</v>
      </c>
      <c r="D11" s="71">
        <v>426751</v>
      </c>
      <c r="E11" s="96">
        <v>500000</v>
      </c>
      <c r="F11" s="32" t="s">
        <v>6</v>
      </c>
      <c r="G11" s="35" t="s">
        <v>118</v>
      </c>
      <c r="H11" s="35" t="s">
        <v>176</v>
      </c>
      <c r="I11" s="35" t="s">
        <v>177</v>
      </c>
      <c r="J11" s="37" t="s">
        <v>8</v>
      </c>
    </row>
    <row r="12" spans="1:64" s="4" customFormat="1" ht="75" customHeight="1" thickBot="1" thickTop="1">
      <c r="A12" s="21">
        <f t="shared" si="0"/>
        <v>4</v>
      </c>
      <c r="B12" s="92" t="s">
        <v>20</v>
      </c>
      <c r="C12" s="60">
        <v>21541818.18</v>
      </c>
      <c r="D12" s="35">
        <v>426751</v>
      </c>
      <c r="E12" s="89">
        <v>21541818.18</v>
      </c>
      <c r="F12" s="7" t="s">
        <v>6</v>
      </c>
      <c r="G12" s="35" t="s">
        <v>87</v>
      </c>
      <c r="H12" s="56" t="s">
        <v>64</v>
      </c>
      <c r="I12" s="73"/>
      <c r="J12" s="74" t="s">
        <v>12</v>
      </c>
      <c r="K12" s="2"/>
      <c r="L12" s="2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4" customFormat="1" ht="84" customHeight="1" thickTop="1">
      <c r="A13" s="21">
        <f t="shared" si="0"/>
        <v>5</v>
      </c>
      <c r="B13" s="92" t="s">
        <v>13</v>
      </c>
      <c r="C13" s="60">
        <v>2227272.72</v>
      </c>
      <c r="D13" s="35">
        <v>426751</v>
      </c>
      <c r="E13" s="89">
        <v>2227272.72</v>
      </c>
      <c r="F13" s="7" t="s">
        <v>6</v>
      </c>
      <c r="G13" s="35" t="s">
        <v>87</v>
      </c>
      <c r="H13" s="35" t="s">
        <v>64</v>
      </c>
      <c r="I13" s="72"/>
      <c r="J13" s="75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10" ht="80.25" customHeight="1">
      <c r="A14" s="21">
        <f t="shared" si="0"/>
        <v>6</v>
      </c>
      <c r="B14" s="92" t="s">
        <v>24</v>
      </c>
      <c r="C14" s="34">
        <v>14469090.91</v>
      </c>
      <c r="D14" s="35">
        <v>426751</v>
      </c>
      <c r="E14" s="89">
        <v>14469090.91</v>
      </c>
      <c r="F14" s="7" t="s">
        <v>6</v>
      </c>
      <c r="G14" s="35" t="s">
        <v>87</v>
      </c>
      <c r="H14" s="76" t="s">
        <v>64</v>
      </c>
      <c r="I14" s="77"/>
      <c r="J14" s="78" t="s">
        <v>12</v>
      </c>
    </row>
    <row r="15" spans="1:64" s="3" customFormat="1" ht="82.5" customHeight="1">
      <c r="A15" s="21">
        <f t="shared" si="0"/>
        <v>7</v>
      </c>
      <c r="B15" s="92" t="s">
        <v>46</v>
      </c>
      <c r="C15" s="34">
        <v>2262000</v>
      </c>
      <c r="D15" s="35">
        <v>426711</v>
      </c>
      <c r="E15" s="89">
        <v>2262000</v>
      </c>
      <c r="F15" s="7" t="s">
        <v>6</v>
      </c>
      <c r="G15" s="35" t="s">
        <v>87</v>
      </c>
      <c r="H15" s="76" t="s">
        <v>64</v>
      </c>
      <c r="I15" s="79"/>
      <c r="J15" s="36" t="s">
        <v>12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3" customFormat="1" ht="35.25" customHeight="1">
      <c r="A16" s="21">
        <f t="shared" si="0"/>
        <v>8</v>
      </c>
      <c r="B16" s="92" t="s">
        <v>25</v>
      </c>
      <c r="C16" s="34" t="s">
        <v>106</v>
      </c>
      <c r="D16" s="35" t="s">
        <v>69</v>
      </c>
      <c r="E16" s="89">
        <v>36400000</v>
      </c>
      <c r="F16" s="7" t="s">
        <v>6</v>
      </c>
      <c r="G16" s="35" t="s">
        <v>83</v>
      </c>
      <c r="H16" s="35" t="s">
        <v>174</v>
      </c>
      <c r="I16" s="35" t="s">
        <v>175</v>
      </c>
      <c r="J16" s="36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s="3" customFormat="1" ht="40.5" customHeight="1">
      <c r="A17" s="21">
        <f t="shared" si="0"/>
        <v>9</v>
      </c>
      <c r="B17" s="92" t="s">
        <v>62</v>
      </c>
      <c r="C17" s="34">
        <v>11000000</v>
      </c>
      <c r="D17" s="35">
        <v>426711</v>
      </c>
      <c r="E17" s="89">
        <v>11000000</v>
      </c>
      <c r="F17" s="7" t="s">
        <v>6</v>
      </c>
      <c r="G17" s="35" t="s">
        <v>121</v>
      </c>
      <c r="H17" s="35" t="s">
        <v>95</v>
      </c>
      <c r="I17" s="35" t="s">
        <v>92</v>
      </c>
      <c r="J17" s="36" t="s">
        <v>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s="3" customFormat="1" ht="43.5" customHeight="1">
      <c r="A18" s="21">
        <f t="shared" si="0"/>
        <v>10</v>
      </c>
      <c r="B18" s="92" t="s">
        <v>21</v>
      </c>
      <c r="C18" s="34" t="s">
        <v>81</v>
      </c>
      <c r="D18" s="35" t="s">
        <v>76</v>
      </c>
      <c r="E18" s="89">
        <v>5000000</v>
      </c>
      <c r="F18" s="7" t="s">
        <v>6</v>
      </c>
      <c r="G18" s="35" t="s">
        <v>122</v>
      </c>
      <c r="H18" s="35" t="s">
        <v>170</v>
      </c>
      <c r="I18" s="35" t="s">
        <v>173</v>
      </c>
      <c r="J18" s="36" t="s">
        <v>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s="3" customFormat="1" ht="48" customHeight="1">
      <c r="A19" s="21">
        <f t="shared" si="0"/>
        <v>11</v>
      </c>
      <c r="B19" s="93" t="s">
        <v>7</v>
      </c>
      <c r="C19" s="34" t="s">
        <v>80</v>
      </c>
      <c r="D19" s="35" t="s">
        <v>74</v>
      </c>
      <c r="E19" s="89">
        <v>3000000</v>
      </c>
      <c r="F19" s="7" t="s">
        <v>6</v>
      </c>
      <c r="G19" s="35" t="s">
        <v>88</v>
      </c>
      <c r="H19" s="35" t="s">
        <v>171</v>
      </c>
      <c r="I19" s="35" t="s">
        <v>172</v>
      </c>
      <c r="J19" s="36" t="s">
        <v>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s="3" customFormat="1" ht="55.5" customHeight="1">
      <c r="A20" s="21">
        <f t="shared" si="0"/>
        <v>12</v>
      </c>
      <c r="B20" s="92" t="s">
        <v>31</v>
      </c>
      <c r="C20" s="34" t="s">
        <v>189</v>
      </c>
      <c r="D20" s="35" t="s">
        <v>75</v>
      </c>
      <c r="E20" s="89">
        <v>45796000</v>
      </c>
      <c r="F20" s="7" t="s">
        <v>6</v>
      </c>
      <c r="G20" s="35" t="s">
        <v>83</v>
      </c>
      <c r="H20" s="35" t="s">
        <v>124</v>
      </c>
      <c r="I20" s="35" t="s">
        <v>125</v>
      </c>
      <c r="J20" s="36" t="s">
        <v>8</v>
      </c>
      <c r="K20" s="131" t="s">
        <v>191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s="3" customFormat="1" ht="39.75" customHeight="1">
      <c r="A21" s="21">
        <f t="shared" si="0"/>
        <v>13</v>
      </c>
      <c r="B21" s="93" t="s">
        <v>36</v>
      </c>
      <c r="C21" s="34" t="s">
        <v>101</v>
      </c>
      <c r="D21" s="35" t="s">
        <v>72</v>
      </c>
      <c r="E21" s="89">
        <v>1900000</v>
      </c>
      <c r="F21" s="7" t="s">
        <v>6</v>
      </c>
      <c r="G21" s="35" t="s">
        <v>122</v>
      </c>
      <c r="H21" s="35" t="s">
        <v>166</v>
      </c>
      <c r="I21" s="35" t="s">
        <v>169</v>
      </c>
      <c r="J21" s="36" t="s">
        <v>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10" ht="34.5" customHeight="1">
      <c r="A22" s="21">
        <f t="shared" si="0"/>
        <v>14</v>
      </c>
      <c r="B22" s="92" t="s">
        <v>26</v>
      </c>
      <c r="C22" s="34">
        <v>5300000</v>
      </c>
      <c r="D22" s="35">
        <v>426751</v>
      </c>
      <c r="E22" s="89">
        <v>5300000</v>
      </c>
      <c r="F22" s="7" t="s">
        <v>6</v>
      </c>
      <c r="G22" s="35" t="s">
        <v>88</v>
      </c>
      <c r="H22" s="35" t="s">
        <v>167</v>
      </c>
      <c r="I22" s="35" t="s">
        <v>168</v>
      </c>
      <c r="J22" s="36" t="s">
        <v>8</v>
      </c>
    </row>
    <row r="23" spans="1:64" s="3" customFormat="1" ht="48" customHeight="1">
      <c r="A23" s="21">
        <f t="shared" si="0"/>
        <v>15</v>
      </c>
      <c r="B23" s="92" t="s">
        <v>28</v>
      </c>
      <c r="C23" s="34">
        <v>2400000</v>
      </c>
      <c r="D23" s="35">
        <v>426711</v>
      </c>
      <c r="E23" s="89">
        <v>2400000</v>
      </c>
      <c r="F23" s="7" t="s">
        <v>93</v>
      </c>
      <c r="G23" s="35" t="s">
        <v>126</v>
      </c>
      <c r="H23" s="35" t="s">
        <v>156</v>
      </c>
      <c r="I23" s="35" t="s">
        <v>157</v>
      </c>
      <c r="J23" s="36" t="s">
        <v>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s="3" customFormat="1" ht="73.5" customHeight="1" thickBot="1">
      <c r="A24" s="21">
        <f t="shared" si="0"/>
        <v>16</v>
      </c>
      <c r="B24" s="92" t="s">
        <v>107</v>
      </c>
      <c r="C24" s="34" t="s">
        <v>188</v>
      </c>
      <c r="D24" s="35" t="s">
        <v>72</v>
      </c>
      <c r="E24" s="89">
        <v>7613569</v>
      </c>
      <c r="F24" s="7" t="s">
        <v>6</v>
      </c>
      <c r="G24" s="35" t="s">
        <v>121</v>
      </c>
      <c r="H24" s="35" t="s">
        <v>91</v>
      </c>
      <c r="I24" s="35" t="s">
        <v>92</v>
      </c>
      <c r="J24" s="36" t="s">
        <v>8</v>
      </c>
      <c r="K24" s="131" t="s">
        <v>191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s="41" customFormat="1" ht="32.25" customHeight="1" thickTop="1">
      <c r="A25" s="21">
        <f t="shared" si="0"/>
        <v>17</v>
      </c>
      <c r="B25" s="92" t="s">
        <v>55</v>
      </c>
      <c r="C25" s="63" t="s">
        <v>102</v>
      </c>
      <c r="D25" s="35" t="s">
        <v>103</v>
      </c>
      <c r="E25" s="89">
        <v>5570000</v>
      </c>
      <c r="F25" s="7" t="s">
        <v>6</v>
      </c>
      <c r="G25" s="35" t="s">
        <v>127</v>
      </c>
      <c r="H25" s="35" t="s">
        <v>128</v>
      </c>
      <c r="I25" s="35" t="s">
        <v>129</v>
      </c>
      <c r="J25" s="36" t="s">
        <v>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s="3" customFormat="1" ht="27" customHeight="1">
      <c r="A26" s="21">
        <f t="shared" si="0"/>
        <v>18</v>
      </c>
      <c r="B26" s="92" t="s">
        <v>27</v>
      </c>
      <c r="C26" s="60">
        <v>13401997</v>
      </c>
      <c r="D26" s="35">
        <v>426711</v>
      </c>
      <c r="E26" s="89">
        <v>13401997</v>
      </c>
      <c r="F26" s="7" t="s">
        <v>6</v>
      </c>
      <c r="G26" s="35" t="s">
        <v>83</v>
      </c>
      <c r="H26" s="35" t="s">
        <v>118</v>
      </c>
      <c r="I26" s="35" t="s">
        <v>130</v>
      </c>
      <c r="J26" s="36" t="s">
        <v>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13" customFormat="1" ht="33" customHeight="1" thickBot="1">
      <c r="A27" s="21">
        <f t="shared" si="0"/>
        <v>19</v>
      </c>
      <c r="B27" s="92" t="s">
        <v>37</v>
      </c>
      <c r="C27" s="34">
        <v>940000</v>
      </c>
      <c r="D27" s="35">
        <v>426791</v>
      </c>
      <c r="E27" s="89">
        <v>940000</v>
      </c>
      <c r="F27" s="7" t="s">
        <v>6</v>
      </c>
      <c r="G27" s="35" t="s">
        <v>95</v>
      </c>
      <c r="H27" s="35" t="s">
        <v>126</v>
      </c>
      <c r="I27" s="35" t="s">
        <v>155</v>
      </c>
      <c r="J27" s="36" t="s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1" customFormat="1" ht="76.5" customHeight="1">
      <c r="A28" s="21">
        <f t="shared" si="0"/>
        <v>20</v>
      </c>
      <c r="B28" s="92" t="s">
        <v>47</v>
      </c>
      <c r="C28" s="34">
        <v>45791090.91</v>
      </c>
      <c r="D28" s="35">
        <v>426711</v>
      </c>
      <c r="E28" s="89">
        <v>45791090.91</v>
      </c>
      <c r="F28" s="7" t="s">
        <v>6</v>
      </c>
      <c r="G28" s="35" t="s">
        <v>87</v>
      </c>
      <c r="H28" s="76" t="s">
        <v>64</v>
      </c>
      <c r="I28" s="76"/>
      <c r="J28" s="75" t="s">
        <v>12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10" s="2" customFormat="1" ht="75" customHeight="1">
      <c r="A29" s="21">
        <f t="shared" si="0"/>
        <v>21</v>
      </c>
      <c r="B29" s="92" t="s">
        <v>51</v>
      </c>
      <c r="C29" s="34">
        <v>3840000</v>
      </c>
      <c r="D29" s="35">
        <v>426711</v>
      </c>
      <c r="E29" s="89">
        <v>3840000</v>
      </c>
      <c r="F29" s="7" t="s">
        <v>6</v>
      </c>
      <c r="G29" s="35" t="s">
        <v>87</v>
      </c>
      <c r="H29" s="76" t="s">
        <v>64</v>
      </c>
      <c r="I29" s="79"/>
      <c r="J29" s="36" t="s">
        <v>12</v>
      </c>
    </row>
    <row r="30" spans="1:64" s="12" customFormat="1" ht="35.25" customHeight="1" thickBot="1">
      <c r="A30" s="21">
        <f t="shared" si="0"/>
        <v>22</v>
      </c>
      <c r="B30" s="92" t="s">
        <v>52</v>
      </c>
      <c r="C30" s="34">
        <v>1500000</v>
      </c>
      <c r="D30" s="35">
        <v>426711</v>
      </c>
      <c r="E30" s="89">
        <v>1500000</v>
      </c>
      <c r="F30" s="7" t="s">
        <v>6</v>
      </c>
      <c r="G30" s="35" t="s">
        <v>95</v>
      </c>
      <c r="H30" s="35" t="s">
        <v>89</v>
      </c>
      <c r="I30" s="35" t="s">
        <v>90</v>
      </c>
      <c r="J30" s="36" t="s">
        <v>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17" customFormat="1" ht="102" customHeight="1" thickBot="1">
      <c r="A31" s="21">
        <f t="shared" si="0"/>
        <v>23</v>
      </c>
      <c r="B31" s="92" t="s">
        <v>70</v>
      </c>
      <c r="C31" s="34" t="s">
        <v>190</v>
      </c>
      <c r="D31" s="35">
        <v>426761</v>
      </c>
      <c r="E31" s="89">
        <v>77758000</v>
      </c>
      <c r="F31" s="105" t="s">
        <v>152</v>
      </c>
      <c r="G31" s="35" t="s">
        <v>94</v>
      </c>
      <c r="H31" s="76" t="s">
        <v>99</v>
      </c>
      <c r="I31" s="35" t="s">
        <v>151</v>
      </c>
      <c r="J31" s="36" t="s">
        <v>154</v>
      </c>
      <c r="K31" s="130" t="s">
        <v>192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10" ht="33.75" customHeight="1" thickBot="1">
      <c r="A32" s="21">
        <f t="shared" si="0"/>
        <v>24</v>
      </c>
      <c r="B32" s="92" t="s">
        <v>66</v>
      </c>
      <c r="C32" s="34">
        <v>3920000</v>
      </c>
      <c r="D32" s="35">
        <v>426761</v>
      </c>
      <c r="E32" s="89">
        <v>3920000</v>
      </c>
      <c r="F32" s="7" t="s">
        <v>6</v>
      </c>
      <c r="G32" s="35" t="s">
        <v>83</v>
      </c>
      <c r="H32" s="35" t="s">
        <v>124</v>
      </c>
      <c r="I32" s="35" t="s">
        <v>125</v>
      </c>
      <c r="J32" s="36" t="s">
        <v>8</v>
      </c>
    </row>
    <row r="33" spans="1:64" s="11" customFormat="1" ht="78.75" customHeight="1" thickBot="1">
      <c r="A33" s="21">
        <f t="shared" si="0"/>
        <v>25</v>
      </c>
      <c r="B33" s="92" t="s">
        <v>14</v>
      </c>
      <c r="C33" s="34">
        <v>1396363</v>
      </c>
      <c r="D33" s="35">
        <v>426761</v>
      </c>
      <c r="E33" s="89">
        <v>1396363</v>
      </c>
      <c r="F33" s="7" t="s">
        <v>6</v>
      </c>
      <c r="G33" s="35" t="s">
        <v>87</v>
      </c>
      <c r="H33" s="35" t="s">
        <v>64</v>
      </c>
      <c r="I33" s="80"/>
      <c r="J33" s="36" t="s">
        <v>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18" customFormat="1" ht="39" customHeight="1" thickBot="1" thickTop="1">
      <c r="A34" s="21">
        <f t="shared" si="0"/>
        <v>26</v>
      </c>
      <c r="B34" s="92" t="s">
        <v>67</v>
      </c>
      <c r="C34" s="34">
        <v>4709090</v>
      </c>
      <c r="D34" s="35">
        <v>426761</v>
      </c>
      <c r="E34" s="89">
        <v>4709090</v>
      </c>
      <c r="F34" s="7" t="s">
        <v>6</v>
      </c>
      <c r="G34" s="35" t="s">
        <v>121</v>
      </c>
      <c r="H34" s="35" t="s">
        <v>91</v>
      </c>
      <c r="I34" s="35" t="s">
        <v>92</v>
      </c>
      <c r="J34" s="36" t="s">
        <v>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10" ht="77.25" customHeight="1" thickBot="1">
      <c r="A35" s="21">
        <f t="shared" si="0"/>
        <v>27</v>
      </c>
      <c r="B35" s="92" t="s">
        <v>29</v>
      </c>
      <c r="C35" s="34">
        <v>9350909</v>
      </c>
      <c r="D35" s="35">
        <v>426791</v>
      </c>
      <c r="E35" s="89">
        <v>9350909</v>
      </c>
      <c r="F35" s="7" t="s">
        <v>6</v>
      </c>
      <c r="G35" s="35" t="s">
        <v>87</v>
      </c>
      <c r="H35" s="76" t="s">
        <v>64</v>
      </c>
      <c r="I35" s="79"/>
      <c r="J35" s="36" t="s">
        <v>12</v>
      </c>
    </row>
    <row r="36" spans="1:64" s="17" customFormat="1" ht="33" customHeight="1" thickBot="1">
      <c r="A36" s="21">
        <f t="shared" si="0"/>
        <v>28</v>
      </c>
      <c r="B36" s="93" t="s">
        <v>56</v>
      </c>
      <c r="C36" s="34" t="s">
        <v>82</v>
      </c>
      <c r="D36" s="35" t="s">
        <v>71</v>
      </c>
      <c r="E36" s="89">
        <v>19162000</v>
      </c>
      <c r="F36" s="7" t="s">
        <v>6</v>
      </c>
      <c r="G36" s="35" t="s">
        <v>118</v>
      </c>
      <c r="H36" s="35" t="s">
        <v>164</v>
      </c>
      <c r="I36" s="35" t="s">
        <v>165</v>
      </c>
      <c r="J36" s="36" t="s">
        <v>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11" customFormat="1" ht="36" customHeight="1">
      <c r="A37" s="21">
        <f t="shared" si="0"/>
        <v>29</v>
      </c>
      <c r="B37" s="93" t="s">
        <v>38</v>
      </c>
      <c r="C37" s="34" t="s">
        <v>109</v>
      </c>
      <c r="D37" s="35" t="s">
        <v>108</v>
      </c>
      <c r="E37" s="89">
        <v>6040000</v>
      </c>
      <c r="F37" s="7" t="s">
        <v>6</v>
      </c>
      <c r="G37" s="35" t="s">
        <v>118</v>
      </c>
      <c r="H37" s="35" t="s">
        <v>164</v>
      </c>
      <c r="I37" s="35" t="s">
        <v>165</v>
      </c>
      <c r="J37" s="36" t="s">
        <v>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12" customFormat="1" ht="57" customHeight="1" thickBot="1">
      <c r="A38" s="21">
        <f t="shared" si="0"/>
        <v>30</v>
      </c>
      <c r="B38" s="93" t="s">
        <v>44</v>
      </c>
      <c r="C38" s="34">
        <v>920000</v>
      </c>
      <c r="D38" s="35">
        <v>426591</v>
      </c>
      <c r="E38" s="89">
        <v>920000</v>
      </c>
      <c r="F38" s="35" t="s">
        <v>11</v>
      </c>
      <c r="G38" s="35" t="s">
        <v>89</v>
      </c>
      <c r="H38" s="76" t="s">
        <v>158</v>
      </c>
      <c r="I38" s="76" t="s">
        <v>159</v>
      </c>
      <c r="J38" s="36" t="s">
        <v>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10" ht="59.25" customHeight="1">
      <c r="A39" s="21">
        <f t="shared" si="0"/>
        <v>31</v>
      </c>
      <c r="B39" s="93" t="s">
        <v>58</v>
      </c>
      <c r="C39" s="34">
        <v>1600000</v>
      </c>
      <c r="D39" s="35">
        <v>426111</v>
      </c>
      <c r="E39" s="89">
        <v>1600000</v>
      </c>
      <c r="F39" s="35" t="s">
        <v>11</v>
      </c>
      <c r="G39" s="35" t="s">
        <v>88</v>
      </c>
      <c r="H39" s="35" t="s">
        <v>131</v>
      </c>
      <c r="I39" s="35" t="s">
        <v>132</v>
      </c>
      <c r="J39" s="36" t="s">
        <v>8</v>
      </c>
    </row>
    <row r="40" spans="1:10" ht="54.75" customHeight="1">
      <c r="A40" s="21">
        <f t="shared" si="0"/>
        <v>32</v>
      </c>
      <c r="B40" s="93" t="s">
        <v>57</v>
      </c>
      <c r="C40" s="34">
        <v>870000</v>
      </c>
      <c r="D40" s="35">
        <v>426111</v>
      </c>
      <c r="E40" s="89">
        <v>870000</v>
      </c>
      <c r="F40" s="35" t="s">
        <v>11</v>
      </c>
      <c r="G40" s="35" t="s">
        <v>95</v>
      </c>
      <c r="H40" s="35" t="s">
        <v>126</v>
      </c>
      <c r="I40" s="35" t="s">
        <v>155</v>
      </c>
      <c r="J40" s="36" t="s">
        <v>8</v>
      </c>
    </row>
    <row r="41" spans="1:10" ht="58.5" customHeight="1" thickBot="1">
      <c r="A41" s="21">
        <f t="shared" si="0"/>
        <v>33</v>
      </c>
      <c r="B41" s="93" t="s">
        <v>9</v>
      </c>
      <c r="C41" s="34">
        <v>2800000</v>
      </c>
      <c r="D41" s="35">
        <v>426111</v>
      </c>
      <c r="E41" s="89">
        <v>2800000</v>
      </c>
      <c r="F41" s="35" t="s">
        <v>11</v>
      </c>
      <c r="G41" s="35" t="s">
        <v>95</v>
      </c>
      <c r="H41" s="35" t="s">
        <v>126</v>
      </c>
      <c r="I41" s="35" t="s">
        <v>155</v>
      </c>
      <c r="J41" s="36" t="s">
        <v>8</v>
      </c>
    </row>
    <row r="42" spans="1:64" s="11" customFormat="1" ht="63" customHeight="1">
      <c r="A42" s="21">
        <f t="shared" si="0"/>
        <v>34</v>
      </c>
      <c r="B42" s="93" t="s">
        <v>78</v>
      </c>
      <c r="C42" s="34">
        <v>3200000</v>
      </c>
      <c r="D42" s="35">
        <v>425100</v>
      </c>
      <c r="E42" s="89">
        <v>3200000</v>
      </c>
      <c r="F42" s="35" t="s">
        <v>11</v>
      </c>
      <c r="G42" s="35" t="s">
        <v>118</v>
      </c>
      <c r="H42" s="35" t="s">
        <v>119</v>
      </c>
      <c r="I42" s="35" t="s">
        <v>120</v>
      </c>
      <c r="J42" s="36" t="s">
        <v>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10" ht="56.25" customHeight="1" thickBot="1">
      <c r="A43" s="21">
        <f t="shared" si="0"/>
        <v>35</v>
      </c>
      <c r="B43" s="93" t="s">
        <v>68</v>
      </c>
      <c r="C43" s="34">
        <v>3200000</v>
      </c>
      <c r="D43" s="35">
        <v>425000</v>
      </c>
      <c r="E43" s="89">
        <v>3200000</v>
      </c>
      <c r="F43" s="35" t="s">
        <v>11</v>
      </c>
      <c r="G43" s="35" t="s">
        <v>133</v>
      </c>
      <c r="H43" s="35" t="s">
        <v>126</v>
      </c>
      <c r="I43" s="35" t="s">
        <v>134</v>
      </c>
      <c r="J43" s="36" t="s">
        <v>8</v>
      </c>
    </row>
    <row r="44" spans="1:64" s="11" customFormat="1" ht="61.5" customHeight="1" thickBot="1">
      <c r="A44" s="21">
        <f t="shared" si="0"/>
        <v>36</v>
      </c>
      <c r="B44" s="93" t="s">
        <v>110</v>
      </c>
      <c r="C44" s="34">
        <v>4900000</v>
      </c>
      <c r="D44" s="35">
        <v>425210</v>
      </c>
      <c r="E44" s="89">
        <v>4900000</v>
      </c>
      <c r="F44" s="35" t="s">
        <v>11</v>
      </c>
      <c r="G44" s="35" t="s">
        <v>135</v>
      </c>
      <c r="H44" s="35" t="s">
        <v>164</v>
      </c>
      <c r="I44" s="35" t="s">
        <v>165</v>
      </c>
      <c r="J44" s="36" t="s">
        <v>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17" customFormat="1" ht="59.25" customHeight="1" thickBot="1">
      <c r="A45" s="21">
        <f t="shared" si="0"/>
        <v>37</v>
      </c>
      <c r="B45" s="92" t="s">
        <v>39</v>
      </c>
      <c r="C45" s="34">
        <v>510000</v>
      </c>
      <c r="D45" s="35">
        <v>425222</v>
      </c>
      <c r="E45" s="89">
        <v>510000</v>
      </c>
      <c r="F45" s="35" t="s">
        <v>11</v>
      </c>
      <c r="G45" s="35" t="s">
        <v>123</v>
      </c>
      <c r="H45" s="35" t="s">
        <v>91</v>
      </c>
      <c r="I45" s="35" t="s">
        <v>92</v>
      </c>
      <c r="J45" s="36" t="s">
        <v>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10" ht="69" customHeight="1" thickBot="1">
      <c r="A46" s="21">
        <f t="shared" si="0"/>
        <v>38</v>
      </c>
      <c r="B46" s="93" t="s">
        <v>100</v>
      </c>
      <c r="C46" s="34">
        <v>1600000</v>
      </c>
      <c r="D46" s="35">
        <v>426911</v>
      </c>
      <c r="E46" s="89">
        <v>1600000</v>
      </c>
      <c r="F46" s="35" t="s">
        <v>11</v>
      </c>
      <c r="G46" s="35" t="s">
        <v>118</v>
      </c>
      <c r="H46" s="35" t="s">
        <v>150</v>
      </c>
      <c r="I46" s="35" t="s">
        <v>125</v>
      </c>
      <c r="J46" s="36" t="s">
        <v>8</v>
      </c>
    </row>
    <row r="47" spans="1:64" s="16" customFormat="1" ht="39.75" customHeight="1">
      <c r="A47" s="21">
        <f t="shared" si="0"/>
        <v>39</v>
      </c>
      <c r="B47" s="93" t="s">
        <v>32</v>
      </c>
      <c r="C47" s="60">
        <v>15416667</v>
      </c>
      <c r="D47" s="35">
        <v>426411</v>
      </c>
      <c r="E47" s="89">
        <v>15416667</v>
      </c>
      <c r="F47" s="7" t="s">
        <v>6</v>
      </c>
      <c r="G47" s="35" t="s">
        <v>83</v>
      </c>
      <c r="H47" s="35" t="s">
        <v>163</v>
      </c>
      <c r="I47" s="35" t="s">
        <v>160</v>
      </c>
      <c r="J47" s="36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10" ht="85.5" customHeight="1">
      <c r="A48" s="21">
        <f t="shared" si="0"/>
        <v>40</v>
      </c>
      <c r="B48" s="94" t="s">
        <v>15</v>
      </c>
      <c r="C48" s="64">
        <v>17935420</v>
      </c>
      <c r="D48" s="72">
        <v>421211</v>
      </c>
      <c r="E48" s="90">
        <v>17935420</v>
      </c>
      <c r="F48" s="49" t="s">
        <v>6</v>
      </c>
      <c r="G48" s="35" t="s">
        <v>87</v>
      </c>
      <c r="H48" s="81" t="s">
        <v>64</v>
      </c>
      <c r="I48" s="82"/>
      <c r="J48" s="75" t="s">
        <v>12</v>
      </c>
    </row>
    <row r="49" spans="1:10" ht="45" customHeight="1">
      <c r="A49" s="21">
        <f t="shared" si="0"/>
        <v>41</v>
      </c>
      <c r="B49" s="93" t="s">
        <v>116</v>
      </c>
      <c r="C49" s="60">
        <v>32318667</v>
      </c>
      <c r="D49" s="35">
        <v>421220</v>
      </c>
      <c r="E49" s="89">
        <v>32318667</v>
      </c>
      <c r="F49" s="49" t="s">
        <v>6</v>
      </c>
      <c r="G49" s="35" t="s">
        <v>83</v>
      </c>
      <c r="H49" s="35" t="s">
        <v>136</v>
      </c>
      <c r="I49" s="35" t="s">
        <v>137</v>
      </c>
      <c r="J49" s="36" t="s">
        <v>8</v>
      </c>
    </row>
    <row r="50" spans="1:64" s="20" customFormat="1" ht="69.75" customHeight="1">
      <c r="A50" s="21">
        <f t="shared" si="0"/>
        <v>42</v>
      </c>
      <c r="B50" s="93" t="s">
        <v>45</v>
      </c>
      <c r="C50" s="34">
        <v>4000000</v>
      </c>
      <c r="D50" s="35">
        <v>512500</v>
      </c>
      <c r="E50" s="89">
        <v>4000000</v>
      </c>
      <c r="F50" s="35" t="s">
        <v>140</v>
      </c>
      <c r="G50" s="76" t="s">
        <v>138</v>
      </c>
      <c r="H50" s="76" t="s">
        <v>138</v>
      </c>
      <c r="I50" s="76" t="s">
        <v>139</v>
      </c>
      <c r="J50" s="36" t="s">
        <v>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10" s="2" customFormat="1" ht="49.5" customHeight="1">
      <c r="A51" s="133">
        <f t="shared" si="0"/>
        <v>43</v>
      </c>
      <c r="B51" s="142" t="s">
        <v>149</v>
      </c>
      <c r="C51" s="143">
        <v>8000000</v>
      </c>
      <c r="D51" s="73">
        <v>512111</v>
      </c>
      <c r="E51" s="144">
        <v>8000000</v>
      </c>
      <c r="F51" s="145" t="s">
        <v>6</v>
      </c>
      <c r="G51" s="76" t="s">
        <v>138</v>
      </c>
      <c r="H51" s="76" t="s">
        <v>138</v>
      </c>
      <c r="I51" s="76" t="s">
        <v>139</v>
      </c>
      <c r="J51" s="74" t="s">
        <v>8</v>
      </c>
    </row>
    <row r="52" spans="1:10" s="2" customFormat="1" ht="66" customHeight="1">
      <c r="A52" s="135">
        <v>44</v>
      </c>
      <c r="B52" s="136" t="s">
        <v>104</v>
      </c>
      <c r="C52" s="137" t="s">
        <v>112</v>
      </c>
      <c r="D52" s="138" t="s">
        <v>113</v>
      </c>
      <c r="E52" s="139">
        <v>204000</v>
      </c>
      <c r="F52" s="138" t="s">
        <v>23</v>
      </c>
      <c r="G52" s="138" t="s">
        <v>118</v>
      </c>
      <c r="H52" s="138" t="s">
        <v>136</v>
      </c>
      <c r="I52" s="140" t="s">
        <v>137</v>
      </c>
      <c r="J52" s="141" t="s">
        <v>8</v>
      </c>
    </row>
    <row r="53" spans="1:14" ht="113.25" customHeight="1" thickBot="1">
      <c r="A53" s="67">
        <v>45</v>
      </c>
      <c r="B53" s="123" t="s">
        <v>184</v>
      </c>
      <c r="C53" s="124">
        <v>2530960</v>
      </c>
      <c r="D53" s="52">
        <v>512500</v>
      </c>
      <c r="E53" s="125">
        <v>2530960</v>
      </c>
      <c r="F53" s="126" t="s">
        <v>6</v>
      </c>
      <c r="G53" s="52" t="s">
        <v>185</v>
      </c>
      <c r="H53" s="52" t="s">
        <v>131</v>
      </c>
      <c r="I53" s="127" t="s">
        <v>96</v>
      </c>
      <c r="J53" s="128" t="s">
        <v>186</v>
      </c>
      <c r="N53" s="2" t="s">
        <v>79</v>
      </c>
    </row>
    <row r="54" spans="1:10" ht="7.5" customHeight="1">
      <c r="A54" s="25"/>
      <c r="B54" s="106"/>
      <c r="C54" s="107"/>
      <c r="D54" s="109"/>
      <c r="E54" s="108"/>
      <c r="F54" s="51"/>
      <c r="G54" s="109"/>
      <c r="H54" s="109"/>
      <c r="I54" s="109"/>
      <c r="J54" s="118"/>
    </row>
    <row r="55" spans="1:10" ht="14.25" customHeight="1" thickBot="1">
      <c r="A55" s="25"/>
      <c r="B55" s="106"/>
      <c r="C55" s="107"/>
      <c r="D55" s="109"/>
      <c r="E55" s="108"/>
      <c r="F55" s="51"/>
      <c r="G55" s="109"/>
      <c r="H55" s="109"/>
      <c r="I55" s="109"/>
      <c r="J55" s="118"/>
    </row>
    <row r="56" spans="1:64" s="11" customFormat="1" ht="3" customHeight="1" thickBot="1">
      <c r="A56" s="25"/>
      <c r="B56" s="50"/>
      <c r="C56" s="50"/>
      <c r="D56" s="25"/>
      <c r="E56" s="50"/>
      <c r="F56" s="51"/>
      <c r="G56" s="25"/>
      <c r="H56" s="25"/>
      <c r="I56" s="25"/>
      <c r="J56" s="5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10" s="2" customFormat="1" ht="30.75" customHeight="1" thickBot="1">
      <c r="A57" s="165" t="s">
        <v>10</v>
      </c>
      <c r="B57" s="166"/>
      <c r="C57" s="166"/>
      <c r="D57" s="166"/>
      <c r="E57" s="166"/>
      <c r="F57" s="166"/>
      <c r="G57" s="166"/>
      <c r="H57" s="166"/>
      <c r="I57" s="166"/>
      <c r="J57" s="167"/>
    </row>
    <row r="58" spans="1:64" s="12" customFormat="1" ht="65.25" customHeight="1" thickBot="1">
      <c r="A58" s="53" t="s">
        <v>18</v>
      </c>
      <c r="B58" s="44" t="s">
        <v>0</v>
      </c>
      <c r="C58" s="68" t="s">
        <v>1</v>
      </c>
      <c r="D58" s="38" t="s">
        <v>34</v>
      </c>
      <c r="E58" s="68" t="s">
        <v>48</v>
      </c>
      <c r="F58" s="68" t="s">
        <v>2</v>
      </c>
      <c r="G58" s="68" t="s">
        <v>3</v>
      </c>
      <c r="H58" s="68" t="s">
        <v>4</v>
      </c>
      <c r="I58" s="68" t="s">
        <v>5</v>
      </c>
      <c r="J58" s="70" t="s">
        <v>33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10" ht="42" customHeight="1" thickBot="1">
      <c r="A59" s="30"/>
      <c r="B59" s="97" t="s">
        <v>50</v>
      </c>
      <c r="C59" s="149"/>
      <c r="D59" s="150"/>
      <c r="E59" s="84">
        <f>SUM(E60+E61+E62+E63+E64+E65+E66+E67+E68+E69+E70+E71+E72+E73)</f>
        <v>41857705.980000004</v>
      </c>
      <c r="F59" s="45"/>
      <c r="G59" s="46"/>
      <c r="H59" s="46"/>
      <c r="I59" s="46"/>
      <c r="J59" s="47"/>
    </row>
    <row r="60" spans="1:10" ht="54.75" customHeight="1">
      <c r="A60" s="23">
        <v>1</v>
      </c>
      <c r="B60" s="100" t="s">
        <v>63</v>
      </c>
      <c r="C60" s="86">
        <v>8350000</v>
      </c>
      <c r="D60" s="15">
        <v>421325</v>
      </c>
      <c r="E60" s="95">
        <v>8350000</v>
      </c>
      <c r="F60" s="65" t="s">
        <v>6</v>
      </c>
      <c r="G60" s="65" t="s">
        <v>141</v>
      </c>
      <c r="H60" s="65" t="s">
        <v>83</v>
      </c>
      <c r="I60" s="65" t="s">
        <v>84</v>
      </c>
      <c r="J60" s="43" t="s">
        <v>8</v>
      </c>
    </row>
    <row r="61" spans="1:10" ht="61.5" customHeight="1">
      <c r="A61" s="21">
        <f>A60+1</f>
        <v>2</v>
      </c>
      <c r="B61" s="94" t="s">
        <v>17</v>
      </c>
      <c r="C61" s="58">
        <v>400000</v>
      </c>
      <c r="D61" s="39">
        <v>421512</v>
      </c>
      <c r="E61" s="90">
        <v>400000</v>
      </c>
      <c r="F61" s="72" t="s">
        <v>23</v>
      </c>
      <c r="G61" s="35" t="s">
        <v>83</v>
      </c>
      <c r="H61" s="35" t="s">
        <v>124</v>
      </c>
      <c r="I61" s="35" t="s">
        <v>125</v>
      </c>
      <c r="J61" s="40" t="s">
        <v>8</v>
      </c>
    </row>
    <row r="62" spans="1:64" ht="72" customHeight="1">
      <c r="A62" s="21">
        <f aca="true" t="shared" si="1" ref="A62:A73">A61+1</f>
        <v>3</v>
      </c>
      <c r="B62" s="93" t="s">
        <v>59</v>
      </c>
      <c r="C62" s="34">
        <v>3599105.98</v>
      </c>
      <c r="D62" s="6">
        <v>421500</v>
      </c>
      <c r="E62" s="89">
        <v>3599105.98</v>
      </c>
      <c r="F62" s="35" t="s">
        <v>23</v>
      </c>
      <c r="G62" s="35" t="s">
        <v>153</v>
      </c>
      <c r="H62" s="35" t="s">
        <v>142</v>
      </c>
      <c r="I62" s="35" t="s">
        <v>143</v>
      </c>
      <c r="J62" s="8" t="s">
        <v>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61.5" customHeight="1">
      <c r="A63" s="21">
        <f t="shared" si="1"/>
        <v>4</v>
      </c>
      <c r="B63" s="93" t="s">
        <v>19</v>
      </c>
      <c r="C63" s="34">
        <v>1700000</v>
      </c>
      <c r="D63" s="6">
        <v>423212</v>
      </c>
      <c r="E63" s="89">
        <v>1700000</v>
      </c>
      <c r="F63" s="35" t="s">
        <v>11</v>
      </c>
      <c r="G63" s="35" t="s">
        <v>135</v>
      </c>
      <c r="H63" s="35" t="s">
        <v>97</v>
      </c>
      <c r="I63" s="35" t="s">
        <v>98</v>
      </c>
      <c r="J63" s="8" t="s">
        <v>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63.75" customHeight="1">
      <c r="A64" s="21">
        <f t="shared" si="1"/>
        <v>5</v>
      </c>
      <c r="B64" s="101" t="s">
        <v>30</v>
      </c>
      <c r="C64" s="87">
        <v>3500000</v>
      </c>
      <c r="D64" s="6">
        <v>423212</v>
      </c>
      <c r="E64" s="98">
        <v>3500000</v>
      </c>
      <c r="F64" s="76" t="s">
        <v>11</v>
      </c>
      <c r="G64" s="35" t="s">
        <v>135</v>
      </c>
      <c r="H64" s="35" t="s">
        <v>97</v>
      </c>
      <c r="I64" s="35" t="s">
        <v>98</v>
      </c>
      <c r="J64" s="48" t="s">
        <v>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64.5" customHeight="1">
      <c r="A65" s="21">
        <f t="shared" si="1"/>
        <v>6</v>
      </c>
      <c r="B65" s="93" t="s">
        <v>41</v>
      </c>
      <c r="C65" s="34">
        <v>1000000</v>
      </c>
      <c r="D65" s="6">
        <v>421414</v>
      </c>
      <c r="E65" s="89">
        <v>1000000</v>
      </c>
      <c r="F65" s="35" t="s">
        <v>11</v>
      </c>
      <c r="G65" s="35" t="s">
        <v>123</v>
      </c>
      <c r="H65" s="35" t="s">
        <v>144</v>
      </c>
      <c r="I65" s="35" t="s">
        <v>145</v>
      </c>
      <c r="J65" s="8" t="s">
        <v>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57" customHeight="1">
      <c r="A66" s="21">
        <f t="shared" si="1"/>
        <v>7</v>
      </c>
      <c r="B66" s="93" t="s">
        <v>16</v>
      </c>
      <c r="C66" s="34">
        <v>1600000</v>
      </c>
      <c r="D66" s="6">
        <v>424331</v>
      </c>
      <c r="E66" s="89">
        <v>1600000</v>
      </c>
      <c r="F66" s="35" t="s">
        <v>11</v>
      </c>
      <c r="G66" s="34" t="s">
        <v>65</v>
      </c>
      <c r="H66" s="34" t="s">
        <v>89</v>
      </c>
      <c r="I66" s="34" t="s">
        <v>90</v>
      </c>
      <c r="J66" s="8" t="s">
        <v>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48" customHeight="1">
      <c r="A67" s="21">
        <f t="shared" si="1"/>
        <v>8</v>
      </c>
      <c r="B67" s="120" t="s">
        <v>111</v>
      </c>
      <c r="C67" s="121">
        <v>563600</v>
      </c>
      <c r="D67" s="6">
        <v>424331</v>
      </c>
      <c r="E67" s="122">
        <v>563600</v>
      </c>
      <c r="F67" s="35" t="s">
        <v>11</v>
      </c>
      <c r="G67" s="35" t="s">
        <v>99</v>
      </c>
      <c r="H67" s="35" t="s">
        <v>161</v>
      </c>
      <c r="I67" s="35" t="s">
        <v>162</v>
      </c>
      <c r="J67" s="8" t="s">
        <v>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60.75" customHeight="1">
      <c r="A68" s="21">
        <f t="shared" si="1"/>
        <v>9</v>
      </c>
      <c r="B68" s="93" t="s">
        <v>60</v>
      </c>
      <c r="C68" s="34">
        <v>10495000</v>
      </c>
      <c r="D68" s="6">
        <v>425251</v>
      </c>
      <c r="E68" s="89">
        <v>10495000</v>
      </c>
      <c r="F68" s="35" t="s">
        <v>43</v>
      </c>
      <c r="G68" s="35" t="s">
        <v>99</v>
      </c>
      <c r="H68" s="35" t="s">
        <v>146</v>
      </c>
      <c r="I68" s="35" t="s">
        <v>147</v>
      </c>
      <c r="J68" s="8" t="s">
        <v>8</v>
      </c>
      <c r="K68" s="129" t="s">
        <v>193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63.75" customHeight="1">
      <c r="A69" s="21">
        <f t="shared" si="1"/>
        <v>10</v>
      </c>
      <c r="B69" s="93" t="s">
        <v>73</v>
      </c>
      <c r="C69" s="34">
        <v>3750000</v>
      </c>
      <c r="D69" s="6">
        <v>425000</v>
      </c>
      <c r="E69" s="89">
        <v>3750000</v>
      </c>
      <c r="F69" s="35" t="s">
        <v>11</v>
      </c>
      <c r="G69" s="35" t="s">
        <v>124</v>
      </c>
      <c r="H69" s="35" t="s">
        <v>88</v>
      </c>
      <c r="I69" s="35" t="s">
        <v>160</v>
      </c>
      <c r="J69" s="8" t="s">
        <v>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55.5" customHeight="1">
      <c r="A70" s="21">
        <f t="shared" si="1"/>
        <v>11</v>
      </c>
      <c r="B70" s="94" t="s">
        <v>61</v>
      </c>
      <c r="C70" s="58">
        <v>900000</v>
      </c>
      <c r="D70" s="39">
        <v>425212</v>
      </c>
      <c r="E70" s="90">
        <v>900000</v>
      </c>
      <c r="F70" s="35" t="s">
        <v>11</v>
      </c>
      <c r="G70" s="35" t="s">
        <v>118</v>
      </c>
      <c r="H70" s="35" t="s">
        <v>161</v>
      </c>
      <c r="I70" s="35" t="s">
        <v>160</v>
      </c>
      <c r="J70" s="40" t="s">
        <v>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63" customHeight="1">
      <c r="A71" s="133">
        <f t="shared" si="1"/>
        <v>12</v>
      </c>
      <c r="B71" s="101" t="s">
        <v>40</v>
      </c>
      <c r="C71" s="87">
        <v>2000000</v>
      </c>
      <c r="D71" s="134">
        <v>425252</v>
      </c>
      <c r="E71" s="98">
        <v>2000000</v>
      </c>
      <c r="F71" s="76" t="s">
        <v>11</v>
      </c>
      <c r="G71" s="76" t="s">
        <v>148</v>
      </c>
      <c r="H71" s="76" t="s">
        <v>91</v>
      </c>
      <c r="I71" s="76" t="s">
        <v>92</v>
      </c>
      <c r="J71" s="48" t="s">
        <v>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85.5" customHeight="1">
      <c r="A72" s="132">
        <f t="shared" si="1"/>
        <v>13</v>
      </c>
      <c r="B72" s="94" t="s">
        <v>85</v>
      </c>
      <c r="C72" s="58">
        <v>2000000</v>
      </c>
      <c r="D72" s="39">
        <v>511451</v>
      </c>
      <c r="E72" s="90">
        <v>2000000</v>
      </c>
      <c r="F72" s="72" t="s">
        <v>11</v>
      </c>
      <c r="G72" s="81" t="s">
        <v>138</v>
      </c>
      <c r="H72" s="81" t="s">
        <v>138</v>
      </c>
      <c r="I72" s="81" t="s">
        <v>139</v>
      </c>
      <c r="J72" s="40" t="s">
        <v>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09.5" customHeight="1" thickBot="1">
      <c r="A73" s="67">
        <f t="shared" si="1"/>
        <v>14</v>
      </c>
      <c r="B73" s="103" t="s">
        <v>86</v>
      </c>
      <c r="C73" s="88">
        <v>2000000</v>
      </c>
      <c r="D73" s="44">
        <v>511451</v>
      </c>
      <c r="E73" s="99">
        <v>2000000</v>
      </c>
      <c r="F73" s="83" t="s">
        <v>11</v>
      </c>
      <c r="G73" s="85" t="s">
        <v>138</v>
      </c>
      <c r="H73" s="85" t="s">
        <v>138</v>
      </c>
      <c r="I73" s="85" t="s">
        <v>139</v>
      </c>
      <c r="J73" s="42" t="s">
        <v>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4.25" customHeight="1">
      <c r="A74" s="25"/>
      <c r="B74" s="106"/>
      <c r="C74" s="107"/>
      <c r="D74" s="25"/>
      <c r="E74" s="108"/>
      <c r="F74" s="109"/>
      <c r="G74" s="109"/>
      <c r="H74" s="109"/>
      <c r="I74" s="109"/>
      <c r="J74" s="5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 customHeight="1">
      <c r="A75" s="25"/>
      <c r="B75" s="106"/>
      <c r="C75" s="107"/>
      <c r="D75" s="25"/>
      <c r="E75" s="108"/>
      <c r="F75" s="109"/>
      <c r="G75" s="109"/>
      <c r="H75" s="109"/>
      <c r="I75" s="109"/>
      <c r="J75" s="5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3.75" customHeight="1" thickBot="1">
      <c r="A76" s="25"/>
      <c r="B76" s="106"/>
      <c r="C76" s="107"/>
      <c r="D76" s="25"/>
      <c r="E76" s="108"/>
      <c r="F76" s="109"/>
      <c r="G76" s="109"/>
      <c r="H76" s="109"/>
      <c r="I76" s="109"/>
      <c r="J76" s="5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30" customHeight="1" thickBot="1">
      <c r="A77" s="165" t="s">
        <v>178</v>
      </c>
      <c r="B77" s="166"/>
      <c r="C77" s="166"/>
      <c r="D77" s="166"/>
      <c r="E77" s="166"/>
      <c r="F77" s="166"/>
      <c r="G77" s="166"/>
      <c r="H77" s="166"/>
      <c r="I77" s="166"/>
      <c r="J77" s="16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66.75" customHeight="1" thickBot="1">
      <c r="A78" s="53" t="s">
        <v>18</v>
      </c>
      <c r="B78" s="44" t="s">
        <v>0</v>
      </c>
      <c r="C78" s="68" t="s">
        <v>1</v>
      </c>
      <c r="D78" s="38" t="s">
        <v>34</v>
      </c>
      <c r="E78" s="68" t="s">
        <v>48</v>
      </c>
      <c r="F78" s="68" t="s">
        <v>2</v>
      </c>
      <c r="G78" s="68" t="s">
        <v>3</v>
      </c>
      <c r="H78" s="68" t="s">
        <v>4</v>
      </c>
      <c r="I78" s="68" t="s">
        <v>5</v>
      </c>
      <c r="J78" s="70" t="s">
        <v>33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23.25" customHeight="1" thickBot="1">
      <c r="A79" s="30"/>
      <c r="B79" s="97" t="s">
        <v>179</v>
      </c>
      <c r="C79" s="149"/>
      <c r="D79" s="150"/>
      <c r="E79" s="110">
        <v>6183333.33</v>
      </c>
      <c r="F79" s="45"/>
      <c r="G79" s="46"/>
      <c r="H79" s="46"/>
      <c r="I79" s="46"/>
      <c r="J79" s="4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9.75" customHeight="1" thickBot="1">
      <c r="A80" s="111">
        <v>1</v>
      </c>
      <c r="B80" s="112" t="s">
        <v>183</v>
      </c>
      <c r="C80" s="113">
        <v>6183333.33</v>
      </c>
      <c r="D80" s="114">
        <v>511200</v>
      </c>
      <c r="E80" s="115">
        <v>6183333.33</v>
      </c>
      <c r="F80" s="116" t="s">
        <v>6</v>
      </c>
      <c r="G80" s="116" t="s">
        <v>99</v>
      </c>
      <c r="H80" s="116" t="s">
        <v>180</v>
      </c>
      <c r="I80" s="116" t="s">
        <v>123</v>
      </c>
      <c r="J80" s="117" t="s">
        <v>182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4.25">
      <c r="A81" s="5"/>
      <c r="B81" s="33"/>
      <c r="C81" s="33"/>
      <c r="D81" s="14"/>
      <c r="E81" s="33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5">
      <c r="A82" s="5"/>
      <c r="G82" s="168" t="s">
        <v>181</v>
      </c>
      <c r="H82" s="168"/>
      <c r="I82" s="168"/>
      <c r="J82" s="16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4.25">
      <c r="A83" s="5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10" ht="14.25">
      <c r="A84" s="5"/>
      <c r="I84" s="2"/>
      <c r="J84" s="2"/>
    </row>
    <row r="85" spans="1:10" ht="14.25">
      <c r="A85" s="5"/>
      <c r="I85" s="2"/>
      <c r="J85" s="2"/>
    </row>
    <row r="86" ht="14.25">
      <c r="E86" s="119"/>
    </row>
  </sheetData>
  <sheetProtection selectLockedCells="1" selectUnlockedCells="1"/>
  <mergeCells count="14">
    <mergeCell ref="A77:J77"/>
    <mergeCell ref="C79:D79"/>
    <mergeCell ref="G82:J82"/>
    <mergeCell ref="A5:J5"/>
    <mergeCell ref="I4:J4"/>
    <mergeCell ref="A57:J57"/>
    <mergeCell ref="A2:J2"/>
    <mergeCell ref="C59:D59"/>
    <mergeCell ref="C8:D8"/>
    <mergeCell ref="F8:J8"/>
    <mergeCell ref="A3:J3"/>
    <mergeCell ref="A6:J6"/>
    <mergeCell ref="E4:G4"/>
    <mergeCell ref="B4:D4"/>
  </mergeCells>
  <printOptions/>
  <pageMargins left="0.2362204724409449" right="0.2362204724409449" top="0.35433070866141736" bottom="0.2755905511811024" header="0.31496062992125984" footer="0.15748031496062992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Sonja</cp:lastModifiedBy>
  <cp:lastPrinted>2019-08-20T14:23:08Z</cp:lastPrinted>
  <dcterms:created xsi:type="dcterms:W3CDTF">2013-06-27T11:18:44Z</dcterms:created>
  <dcterms:modified xsi:type="dcterms:W3CDTF">2019-09-04T05:40:35Z</dcterms:modified>
  <cp:category/>
  <cp:version/>
  <cp:contentType/>
  <cp:contentStatus/>
</cp:coreProperties>
</file>